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0" windowHeight="10100" activeTab="0"/>
  </bookViews>
  <sheets>
    <sheet name="Profit  Loss 2016" sheetId="1" r:id="rId1"/>
    <sheet name="Balance Sheet 2016" sheetId="2" r:id="rId2"/>
    <sheet name="Profit  Loss 2015" sheetId="3" r:id="rId3"/>
    <sheet name="Balance Sheet 2015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<sst xmlns="http://schemas.openxmlformats.org/spreadsheetml/2006/main" count="152" uniqueCount="93">
  <si>
    <t>Balance Sheet</t>
  </si>
  <si>
    <t>Assets</t>
  </si>
  <si>
    <t xml:space="preserve">   Bank</t>
  </si>
  <si>
    <t xml:space="preserve">   Total Bank</t>
  </si>
  <si>
    <t xml:space="preserve">   Current Assets</t>
  </si>
  <si>
    <t xml:space="preserve">   Accounts Receivable</t>
  </si>
  <si>
    <t xml:space="preserve">   Total Current Assets</t>
  </si>
  <si>
    <t xml:space="preserve">   Fixed Assets</t>
  </si>
  <si>
    <t xml:space="preserve">   Total Fixed Assets</t>
  </si>
  <si>
    <t xml:space="preserve">   Non-current Assets</t>
  </si>
  <si>
    <t xml:space="preserve">   Total Non-current Assets</t>
  </si>
  <si>
    <t>Total Assets</t>
  </si>
  <si>
    <t>Liabilities</t>
  </si>
  <si>
    <t xml:space="preserve">   Current Liabilities</t>
  </si>
  <si>
    <t xml:space="preserve">   Total Current Liabilities</t>
  </si>
  <si>
    <t xml:space="preserve">   Non-Current Liabilities</t>
  </si>
  <si>
    <t xml:space="preserve">   Total Non-Current Liabilities</t>
  </si>
  <si>
    <t>Total Liabilities</t>
  </si>
  <si>
    <t>Net Assets</t>
  </si>
  <si>
    <t>Equity</t>
  </si>
  <si>
    <t>Retained Earnings</t>
  </si>
  <si>
    <t>Total Equity</t>
  </si>
  <si>
    <t>ICPAN</t>
  </si>
  <si>
    <t>ICPAN Checking Classic</t>
  </si>
  <si>
    <t>Nil</t>
  </si>
  <si>
    <t xml:space="preserve">   Cash at Hurwit</t>
  </si>
  <si>
    <t>Net Profit</t>
  </si>
  <si>
    <t>Total Operating Expenses</t>
  </si>
  <si>
    <t>Web Page maintenance</t>
  </si>
  <si>
    <t>Legals</t>
  </si>
  <si>
    <t>Bank Fees</t>
  </si>
  <si>
    <t>Insurance</t>
  </si>
  <si>
    <t>General Office Expenses</t>
  </si>
  <si>
    <t>Advertising</t>
  </si>
  <si>
    <t>Less Operating Expenses</t>
  </si>
  <si>
    <t>Gross Profit</t>
  </si>
  <si>
    <t>Total Income</t>
  </si>
  <si>
    <t>Member Dues</t>
  </si>
  <si>
    <t>Other Revenue</t>
  </si>
  <si>
    <t>Income</t>
  </si>
  <si>
    <t>YTD</t>
  </si>
  <si>
    <t>Sep-15</t>
  </si>
  <si>
    <t>Oct-15</t>
  </si>
  <si>
    <t>Profit &amp; Loss</t>
  </si>
  <si>
    <t>As at 31 December 2015</t>
  </si>
  <si>
    <t>Currency variance deposit $500 USD in Australia has translated to $475</t>
  </si>
  <si>
    <t>Comments</t>
  </si>
  <si>
    <t>Payments still to be made to Michael for Oct - Dec</t>
  </si>
  <si>
    <t>Postage of Banking Letters to Meg!</t>
  </si>
  <si>
    <t>Actual cheque debited in December</t>
  </si>
  <si>
    <t>As at 31 January 2016</t>
  </si>
  <si>
    <t>For the month ended 31 December 2015</t>
  </si>
  <si>
    <t>For the month ended 29 January 2016</t>
  </si>
  <si>
    <t xml:space="preserve">Payment of Delaware Filing </t>
  </si>
  <si>
    <t>Date</t>
  </si>
  <si>
    <t>Item</t>
  </si>
  <si>
    <t>Amount</t>
  </si>
  <si>
    <t>Payment Details</t>
  </si>
  <si>
    <t>7/15/2015</t>
  </si>
  <si>
    <t>Domain name purchase 10 years</t>
  </si>
  <si>
    <t>Weebly Web Hosting x2 years @$199</t>
  </si>
  <si>
    <t>Webmaster: Retainer for build</t>
  </si>
  <si>
    <t>J Brady Personal Check # 6011</t>
  </si>
  <si>
    <t>8/16/2015</t>
  </si>
  <si>
    <t>ICPAN email address (2) x 2 years</t>
  </si>
  <si>
    <t>3 addresses purchased - Joni paid 101.79 for 1</t>
  </si>
  <si>
    <t>9/15/2015</t>
  </si>
  <si>
    <t>Webmaster: balance due on build completion</t>
  </si>
  <si>
    <t>J Brady Personal Check # 6016</t>
  </si>
  <si>
    <t>TOTAL USD</t>
  </si>
  <si>
    <t>E-Transfer</t>
  </si>
  <si>
    <t>Bank transfer made to J Brady</t>
  </si>
  <si>
    <t>Reimbursed</t>
  </si>
  <si>
    <t>1/26/2016</t>
  </si>
  <si>
    <t>Webmaster monthly payment Jan/Feb 2016</t>
  </si>
  <si>
    <t>Michael Maino: J Brady personal check #6023</t>
  </si>
  <si>
    <t>3/19/2016</t>
  </si>
  <si>
    <t>Webmaster monthly payment Mar/Apr 2016</t>
  </si>
  <si>
    <t>Michael Maino: J Brady personal check #6024</t>
  </si>
  <si>
    <t>3/20/2016</t>
  </si>
  <si>
    <t>Amazon</t>
  </si>
  <si>
    <t>ASPAN and WCNA Exhibition Booth decorations</t>
  </si>
  <si>
    <t>3/21/2016</t>
  </si>
  <si>
    <t>3/23/2016</t>
  </si>
  <si>
    <t>4/13/2016</t>
  </si>
  <si>
    <t>Philadelphia Marriott</t>
  </si>
  <si>
    <t>ASPAN Exhibition electricity rental</t>
  </si>
  <si>
    <t>ASPAN Exhibition parking</t>
  </si>
  <si>
    <t>5/30/2016</t>
  </si>
  <si>
    <t>ICPAN cheque ledger # 1002</t>
  </si>
  <si>
    <t>Backpayment of monthly web managament fee</t>
  </si>
  <si>
    <t>Costs for Philadelphia ASPAN stand</t>
  </si>
  <si>
    <t>Webmaster monthly payment May/Jun 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</si>
</sst>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9]#,##0.00;\-[$$-809]#,##0.00"/>
    <numFmt numFmtId="173" formatCode="0.0###%"/>
    <numFmt numFmtId="174" formatCode="0.0#"/>
    <numFmt numFmtId="175" formatCode="0.00###%"/>
    <numFmt numFmtId="176" formatCode="#,##0.0_ ;\-#,##0.0"/>
    <numFmt numFmtId="177" formatCode="#,##0.000000\ ;\-#,##0.000000"/>
    <numFmt numFmtId="178" formatCode="d/mm/yyyy"/>
    <numFmt numFmtId="179" formatCode="0.0%"/>
    <numFmt numFmtId="180" formatCode="[$-C09]dddd\,\ d\ mmmm\ yy"/>
    <numFmt numFmtId="181" formatCode="&quot;$&quot;#,##0.00;[Red]&quot;$&quot;#,##0.00"/>
    <numFmt numFmtId="182" formatCode="[$$-380A]\ #,##0.00_-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2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72" fontId="5" fillId="33" borderId="0" xfId="0" applyNumberFormat="1" applyFont="1" applyFill="1" applyBorder="1" applyAlignment="1" applyProtection="1">
      <alignment vertical="center"/>
      <protection/>
    </xf>
    <xf numFmtId="14" fontId="5" fillId="33" borderId="0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72" fontId="1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72" fontId="3" fillId="33" borderId="1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172" fontId="3" fillId="33" borderId="11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172" fontId="0" fillId="33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17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8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8" fontId="5" fillId="0" borderId="0" xfId="0" applyNumberFormat="1" applyFont="1" applyAlignment="1">
      <alignment vertical="center"/>
    </xf>
    <xf numFmtId="172" fontId="4" fillId="33" borderId="0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125" zoomScaleNormal="125" zoomScalePageLayoutView="0" workbookViewId="0" topLeftCell="A1">
      <selection activeCell="B4" sqref="B4:Q4"/>
    </sheetView>
  </sheetViews>
  <sheetFormatPr defaultColWidth="8.8515625" defaultRowHeight="12.75" customHeight="1"/>
  <cols>
    <col min="1" max="1" width="4.421875" style="0" customWidth="1"/>
    <col min="2" max="2" width="23.8515625" style="0" customWidth="1"/>
    <col min="3" max="15" width="9.00390625" style="0" customWidth="1"/>
    <col min="16" max="16" width="4.8515625" style="0" customWidth="1"/>
    <col min="17" max="17" width="43.57421875" style="0" customWidth="1"/>
  </cols>
  <sheetData>
    <row r="1" spans="1:18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4"/>
    </row>
    <row r="3" spans="1:18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4"/>
    </row>
    <row r="4" spans="1:18" ht="12.75" customHeight="1">
      <c r="A4" s="14"/>
      <c r="B4" s="23" t="s">
        <v>52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"/>
    </row>
    <row r="5" spans="1:18" ht="12.7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</row>
    <row r="6" spans="1:18" ht="12.75" customHeight="1">
      <c r="A6" s="14"/>
      <c r="B6" s="3"/>
      <c r="C6" s="16">
        <v>42705</v>
      </c>
      <c r="D6" s="16">
        <v>42675</v>
      </c>
      <c r="E6" s="16">
        <v>42644</v>
      </c>
      <c r="F6" s="16">
        <v>42614</v>
      </c>
      <c r="G6" s="16">
        <v>42583</v>
      </c>
      <c r="H6" s="16">
        <v>42552</v>
      </c>
      <c r="I6" s="16">
        <v>42522</v>
      </c>
      <c r="J6" s="16">
        <v>42491</v>
      </c>
      <c r="K6" s="16">
        <v>42461</v>
      </c>
      <c r="L6" s="16">
        <v>42430</v>
      </c>
      <c r="M6" s="16">
        <v>42401</v>
      </c>
      <c r="N6" s="16">
        <v>42370</v>
      </c>
      <c r="O6" s="16" t="s">
        <v>40</v>
      </c>
      <c r="P6" s="7"/>
      <c r="Q6" s="18" t="s">
        <v>46</v>
      </c>
      <c r="R6" s="14"/>
    </row>
    <row r="7" spans="1:18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6"/>
      <c r="N7" s="16"/>
      <c r="O7" s="17"/>
      <c r="P7" s="2"/>
      <c r="Q7" s="2"/>
      <c r="R7" s="14"/>
    </row>
    <row r="8" spans="1:18" ht="12.75" customHeight="1">
      <c r="A8" s="14"/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2"/>
      <c r="P8" s="2"/>
      <c r="Q8" s="2"/>
      <c r="R8" s="14"/>
    </row>
    <row r="9" spans="1:18" ht="12.75" customHeight="1">
      <c r="A9" s="14"/>
      <c r="B9" s="6" t="s">
        <v>38</v>
      </c>
      <c r="C9" s="6"/>
      <c r="D9" s="6"/>
      <c r="E9" s="6"/>
      <c r="F9" s="6"/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f>SUM(K9:N9)</f>
        <v>0</v>
      </c>
      <c r="P9" s="7"/>
      <c r="Q9" s="2"/>
      <c r="R9" s="14"/>
    </row>
    <row r="10" spans="1:18" ht="12.75" customHeight="1">
      <c r="A10" s="14"/>
      <c r="B10" s="6" t="s">
        <v>37</v>
      </c>
      <c r="C10" s="6"/>
      <c r="D10" s="6"/>
      <c r="E10" s="6"/>
      <c r="F10" s="6"/>
      <c r="G10" s="6">
        <v>0</v>
      </c>
      <c r="H10" s="6">
        <v>0</v>
      </c>
      <c r="I10" s="6">
        <v>0</v>
      </c>
      <c r="J10" s="6">
        <v>225</v>
      </c>
      <c r="K10" s="6">
        <v>0</v>
      </c>
      <c r="L10" s="6">
        <v>0</v>
      </c>
      <c r="M10" s="6">
        <v>2735</v>
      </c>
      <c r="N10" s="6">
        <v>1100</v>
      </c>
      <c r="O10" s="6">
        <f>SUM(K10:N10)</f>
        <v>3835</v>
      </c>
      <c r="P10" s="7"/>
      <c r="Q10" s="15"/>
      <c r="R10" s="14"/>
    </row>
    <row r="11" spans="1:18" ht="12.75" customHeight="1">
      <c r="A11" s="14"/>
      <c r="B11" s="8" t="s">
        <v>36</v>
      </c>
      <c r="C11" s="8"/>
      <c r="D11" s="8"/>
      <c r="E11" s="8"/>
      <c r="F11" s="8"/>
      <c r="G11" s="9">
        <f aca="true" t="shared" si="0" ref="G11:O11">SUM(G9:G10)</f>
        <v>0</v>
      </c>
      <c r="H11" s="9">
        <f t="shared" si="0"/>
        <v>0</v>
      </c>
      <c r="I11" s="9">
        <f t="shared" si="0"/>
        <v>0</v>
      </c>
      <c r="J11" s="9">
        <f t="shared" si="0"/>
        <v>225</v>
      </c>
      <c r="K11" s="9">
        <f t="shared" si="0"/>
        <v>0</v>
      </c>
      <c r="L11" s="9">
        <f t="shared" si="0"/>
        <v>0</v>
      </c>
      <c r="M11" s="9">
        <f t="shared" si="0"/>
        <v>2735</v>
      </c>
      <c r="N11" s="9">
        <f t="shared" si="0"/>
        <v>1100</v>
      </c>
      <c r="O11" s="9">
        <f t="shared" si="0"/>
        <v>3835</v>
      </c>
      <c r="P11" s="7"/>
      <c r="Q11" s="2"/>
      <c r="R11" s="14"/>
    </row>
    <row r="12" spans="1:18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ht="12.75" customHeight="1" thickBot="1">
      <c r="A13" s="14"/>
      <c r="B13" s="10" t="s">
        <v>35</v>
      </c>
      <c r="C13" s="10"/>
      <c r="D13" s="10"/>
      <c r="E13" s="10"/>
      <c r="F13" s="10"/>
      <c r="G13" s="11">
        <f aca="true" t="shared" si="1" ref="G13:O13">+G11</f>
        <v>0</v>
      </c>
      <c r="H13" s="11">
        <f t="shared" si="1"/>
        <v>0</v>
      </c>
      <c r="I13" s="11">
        <f t="shared" si="1"/>
        <v>0</v>
      </c>
      <c r="J13" s="11">
        <f t="shared" si="1"/>
        <v>225</v>
      </c>
      <c r="K13" s="11">
        <f t="shared" si="1"/>
        <v>0</v>
      </c>
      <c r="L13" s="11">
        <f t="shared" si="1"/>
        <v>0</v>
      </c>
      <c r="M13" s="11">
        <f t="shared" si="1"/>
        <v>2735</v>
      </c>
      <c r="N13" s="11">
        <f t="shared" si="1"/>
        <v>1100</v>
      </c>
      <c r="O13" s="11">
        <f t="shared" si="1"/>
        <v>3835</v>
      </c>
      <c r="P13" s="7"/>
      <c r="Q13" s="2"/>
      <c r="R13" s="14"/>
    </row>
    <row r="14" spans="1:18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</row>
    <row r="15" spans="1:18" ht="12.75" customHeight="1">
      <c r="A15" s="14"/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14"/>
    </row>
    <row r="16" spans="1:18" ht="12.75" customHeight="1">
      <c r="A16" s="14"/>
      <c r="B16" s="6" t="s">
        <v>33</v>
      </c>
      <c r="C16" s="6"/>
      <c r="D16" s="6"/>
      <c r="E16" s="6"/>
      <c r="F16" s="6"/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aca="true" t="shared" si="2" ref="O16:O21">SUM(K16:N16)</f>
        <v>0</v>
      </c>
      <c r="P16" s="7"/>
      <c r="Q16" s="2"/>
      <c r="R16" s="14"/>
    </row>
    <row r="17" spans="1:18" ht="12.75" customHeight="1">
      <c r="A17" s="14"/>
      <c r="B17" s="6" t="s">
        <v>32</v>
      </c>
      <c r="C17" s="6"/>
      <c r="D17" s="6"/>
      <c r="E17" s="6"/>
      <c r="F17" s="6"/>
      <c r="G17" s="6">
        <v>0</v>
      </c>
      <c r="H17" s="6">
        <v>0</v>
      </c>
      <c r="I17" s="6">
        <v>335.43</v>
      </c>
      <c r="J17" s="6">
        <v>0</v>
      </c>
      <c r="K17" s="6">
        <v>0</v>
      </c>
      <c r="L17" s="6">
        <v>38.17</v>
      </c>
      <c r="M17" s="6">
        <v>0</v>
      </c>
      <c r="N17" s="6">
        <v>0</v>
      </c>
      <c r="O17" s="6">
        <f t="shared" si="2"/>
        <v>38.17</v>
      </c>
      <c r="P17" s="7"/>
      <c r="Q17" s="15" t="s">
        <v>91</v>
      </c>
      <c r="R17" s="14"/>
    </row>
    <row r="18" spans="1:18" ht="12.75" customHeight="1">
      <c r="A18" s="14"/>
      <c r="B18" s="6" t="s">
        <v>31</v>
      </c>
      <c r="C18" s="6"/>
      <c r="D18" s="6"/>
      <c r="E18" s="6"/>
      <c r="F18" s="6"/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250</v>
      </c>
      <c r="O18" s="6">
        <f t="shared" si="2"/>
        <v>250</v>
      </c>
      <c r="P18" s="7"/>
      <c r="Q18" s="15"/>
      <c r="R18" s="14"/>
    </row>
    <row r="19" spans="1:18" ht="12.75" customHeight="1">
      <c r="A19" s="14"/>
      <c r="B19" s="6" t="s">
        <v>30</v>
      </c>
      <c r="C19" s="6"/>
      <c r="D19" s="6"/>
      <c r="E19" s="6"/>
      <c r="F19" s="6"/>
      <c r="G19" s="6">
        <v>0</v>
      </c>
      <c r="H19" s="6">
        <v>0</v>
      </c>
      <c r="I19" s="6">
        <v>14</v>
      </c>
      <c r="J19" s="6">
        <v>0</v>
      </c>
      <c r="K19" s="6">
        <v>27</v>
      </c>
      <c r="L19" s="6">
        <v>14</v>
      </c>
      <c r="M19" s="6">
        <v>42</v>
      </c>
      <c r="N19" s="6">
        <v>14</v>
      </c>
      <c r="O19" s="6">
        <f t="shared" si="2"/>
        <v>97</v>
      </c>
      <c r="P19" s="7"/>
      <c r="Q19" s="2"/>
      <c r="R19" s="14"/>
    </row>
    <row r="20" spans="1:18" ht="12.75" customHeight="1">
      <c r="A20" s="14"/>
      <c r="B20" s="6" t="s">
        <v>29</v>
      </c>
      <c r="C20" s="6"/>
      <c r="D20" s="6"/>
      <c r="E20" s="6"/>
      <c r="F20" s="6"/>
      <c r="G20" s="6">
        <v>0</v>
      </c>
      <c r="H20" s="6">
        <v>0</v>
      </c>
      <c r="I20" s="6">
        <v>100</v>
      </c>
      <c r="J20" s="6">
        <v>0</v>
      </c>
      <c r="K20" s="6">
        <v>25</v>
      </c>
      <c r="L20" s="6">
        <v>0</v>
      </c>
      <c r="M20" s="6">
        <v>0</v>
      </c>
      <c r="N20" s="6">
        <v>0</v>
      </c>
      <c r="O20" s="6">
        <f t="shared" si="2"/>
        <v>25</v>
      </c>
      <c r="P20" s="7"/>
      <c r="Q20" s="15" t="s">
        <v>53</v>
      </c>
      <c r="R20" s="14"/>
    </row>
    <row r="21" spans="1:18" ht="12.75" customHeight="1">
      <c r="A21" s="14"/>
      <c r="B21" s="6" t="s">
        <v>28</v>
      </c>
      <c r="C21" s="6"/>
      <c r="D21" s="6"/>
      <c r="E21" s="6"/>
      <c r="F21" s="6"/>
      <c r="G21" s="6">
        <v>280</v>
      </c>
      <c r="H21" s="6">
        <v>0</v>
      </c>
      <c r="I21" s="6">
        <v>840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"/>
        <v>0</v>
      </c>
      <c r="P21" s="7"/>
      <c r="Q21" s="15" t="s">
        <v>90</v>
      </c>
      <c r="R21" s="14"/>
    </row>
    <row r="22" spans="1:18" ht="12.75" customHeight="1">
      <c r="A22" s="14"/>
      <c r="B22" s="8" t="s">
        <v>27</v>
      </c>
      <c r="C22" s="8"/>
      <c r="D22" s="8"/>
      <c r="E22" s="8"/>
      <c r="F22" s="8"/>
      <c r="G22" s="9">
        <f>SUM(G16:G21)</f>
        <v>280</v>
      </c>
      <c r="H22" s="9">
        <f>SUM(H16:H21)</f>
        <v>0</v>
      </c>
      <c r="I22" s="9">
        <f>SUM(I16:I21)</f>
        <v>1289.43</v>
      </c>
      <c r="J22" s="9">
        <f aca="true" t="shared" si="3" ref="J22:O22">SUM(J16:J21)</f>
        <v>0</v>
      </c>
      <c r="K22" s="9">
        <f t="shared" si="3"/>
        <v>52</v>
      </c>
      <c r="L22" s="9">
        <f t="shared" si="3"/>
        <v>52.17</v>
      </c>
      <c r="M22" s="9">
        <f t="shared" si="3"/>
        <v>42</v>
      </c>
      <c r="N22" s="9">
        <f t="shared" si="3"/>
        <v>264</v>
      </c>
      <c r="O22" s="9">
        <f t="shared" si="3"/>
        <v>410.17</v>
      </c>
      <c r="P22" s="7"/>
      <c r="Q22" s="2"/>
      <c r="R22" s="14"/>
    </row>
    <row r="23" spans="1:18" ht="12.75" customHeight="1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/>
    </row>
    <row r="24" spans="1:18" ht="12.75" customHeight="1" thickBot="1">
      <c r="A24" s="14"/>
      <c r="B24" s="10" t="s">
        <v>26</v>
      </c>
      <c r="C24" s="10"/>
      <c r="D24" s="10"/>
      <c r="E24" s="10"/>
      <c r="F24" s="10"/>
      <c r="G24" s="11">
        <f>+G13-G22</f>
        <v>-280</v>
      </c>
      <c r="H24" s="11">
        <f>+H13-H22</f>
        <v>0</v>
      </c>
      <c r="I24" s="11">
        <f aca="true" t="shared" si="4" ref="I24:O24">+I13-I22</f>
        <v>-1289.43</v>
      </c>
      <c r="J24" s="11">
        <f t="shared" si="4"/>
        <v>225</v>
      </c>
      <c r="K24" s="11">
        <f t="shared" si="4"/>
        <v>-52</v>
      </c>
      <c r="L24" s="11">
        <f t="shared" si="4"/>
        <v>-52.17</v>
      </c>
      <c r="M24" s="11">
        <f t="shared" si="4"/>
        <v>2693</v>
      </c>
      <c r="N24" s="11">
        <f t="shared" si="4"/>
        <v>836</v>
      </c>
      <c r="O24" s="11">
        <f t="shared" si="4"/>
        <v>3424.83</v>
      </c>
      <c r="P24" s="7"/>
      <c r="Q24" s="2"/>
      <c r="R24" s="14"/>
    </row>
    <row r="25" spans="1:18" ht="12.7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30" ht="12.75" customHeight="1">
      <c r="C30" s="19"/>
    </row>
    <row r="31" ht="12.75" customHeight="1">
      <c r="C31" s="19"/>
    </row>
    <row r="32" ht="12.75" customHeight="1">
      <c r="C32" s="19"/>
    </row>
    <row r="33" ht="12.75" customHeight="1">
      <c r="C33" s="19"/>
    </row>
    <row r="34" ht="12.75" customHeight="1">
      <c r="C34" s="19"/>
    </row>
    <row r="35" ht="12.75" customHeight="1">
      <c r="C35" s="19"/>
    </row>
    <row r="36" ht="12.75" customHeight="1">
      <c r="C36" s="19"/>
    </row>
    <row r="37" ht="12.75" customHeight="1">
      <c r="C37" s="21"/>
    </row>
    <row r="40" ht="12.75" customHeight="1">
      <c r="C40" s="19"/>
    </row>
    <row r="41" ht="12.75" customHeight="1">
      <c r="C41" s="21"/>
    </row>
  </sheetData>
  <sheetProtection/>
  <mergeCells count="3">
    <mergeCell ref="B2:Q2"/>
    <mergeCell ref="B3:Q3"/>
    <mergeCell ref="B4:Q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H12" sqref="H12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14" width="11.421875" style="0" customWidth="1"/>
  </cols>
  <sheetData>
    <row r="1" spans="1:15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2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</row>
    <row r="3" spans="1:15" ht="12.75" customHeight="1">
      <c r="A3" s="12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2"/>
    </row>
    <row r="4" spans="1:15" ht="12.75" customHeight="1">
      <c r="A4" s="12"/>
      <c r="B4" s="23" t="s">
        <v>50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2"/>
    </row>
    <row r="5" spans="1:15" ht="12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ht="12.75" customHeight="1">
      <c r="A6" s="12"/>
      <c r="B6" s="3"/>
      <c r="C6" s="4">
        <v>42735</v>
      </c>
      <c r="D6" s="4">
        <v>42704</v>
      </c>
      <c r="E6" s="4">
        <v>42674</v>
      </c>
      <c r="F6" s="4">
        <v>42643</v>
      </c>
      <c r="G6" s="4">
        <v>42613</v>
      </c>
      <c r="H6" s="4">
        <v>42582</v>
      </c>
      <c r="I6" s="4">
        <v>42551</v>
      </c>
      <c r="J6" s="4">
        <v>42521</v>
      </c>
      <c r="K6" s="4">
        <v>42490</v>
      </c>
      <c r="L6" s="4">
        <v>42460</v>
      </c>
      <c r="M6" s="4">
        <v>42429</v>
      </c>
      <c r="N6" s="4">
        <v>42400</v>
      </c>
      <c r="O6" s="12"/>
    </row>
    <row r="7" spans="1:15" ht="12.7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2.75" customHeight="1">
      <c r="A8" s="12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</row>
    <row r="9" spans="1:15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2.75" customHeight="1">
      <c r="A10" s="12"/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spans="1:15" ht="12.75" customHeight="1">
      <c r="A11" s="12"/>
      <c r="B11" s="6" t="s">
        <v>23</v>
      </c>
      <c r="C11" s="6"/>
      <c r="D11" s="6"/>
      <c r="E11" s="6"/>
      <c r="F11" s="6"/>
      <c r="G11" s="6">
        <v>8279.92</v>
      </c>
      <c r="H11" s="6">
        <v>8559.92</v>
      </c>
      <c r="I11" s="6">
        <v>8559.92</v>
      </c>
      <c r="J11" s="6">
        <v>9849.35</v>
      </c>
      <c r="K11" s="6">
        <v>9624.35</v>
      </c>
      <c r="L11" s="6">
        <v>9676.35</v>
      </c>
      <c r="M11" s="6">
        <v>9728.52</v>
      </c>
      <c r="N11" s="6">
        <v>7035.52</v>
      </c>
      <c r="O11" s="12"/>
    </row>
    <row r="12" spans="1:15" ht="12.75" customHeight="1">
      <c r="A12" s="12"/>
      <c r="B12" s="8" t="s">
        <v>3</v>
      </c>
      <c r="C12" s="9"/>
      <c r="D12" s="9"/>
      <c r="E12" s="9"/>
      <c r="F12" s="9"/>
      <c r="G12" s="9">
        <v>8279.92</v>
      </c>
      <c r="H12" s="9">
        <f aca="true" t="shared" si="0" ref="H12:N12">SUM(H11)</f>
        <v>8559.92</v>
      </c>
      <c r="I12" s="9">
        <f t="shared" si="0"/>
        <v>8559.92</v>
      </c>
      <c r="J12" s="9">
        <f t="shared" si="0"/>
        <v>9849.35</v>
      </c>
      <c r="K12" s="9">
        <f t="shared" si="0"/>
        <v>9624.35</v>
      </c>
      <c r="L12" s="9">
        <f t="shared" si="0"/>
        <v>9676.35</v>
      </c>
      <c r="M12" s="9">
        <f t="shared" si="0"/>
        <v>9728.52</v>
      </c>
      <c r="N12" s="9">
        <f t="shared" si="0"/>
        <v>7035.52</v>
      </c>
      <c r="O12" s="12"/>
    </row>
    <row r="13" spans="1:15" ht="12.7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2.75" customHeight="1">
      <c r="A14" s="12"/>
      <c r="B14" s="5" t="s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2"/>
    </row>
    <row r="15" spans="1:15" ht="12.75" customHeight="1">
      <c r="A15" s="12"/>
      <c r="B15" s="6" t="s">
        <v>5</v>
      </c>
      <c r="C15" s="6"/>
      <c r="D15" s="6"/>
      <c r="E15" s="6"/>
      <c r="F15" s="6"/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2"/>
    </row>
    <row r="16" spans="1:15" ht="12.75" customHeight="1">
      <c r="A16" s="12"/>
      <c r="B16" s="6" t="s">
        <v>25</v>
      </c>
      <c r="C16" s="6"/>
      <c r="D16" s="6"/>
      <c r="E16" s="6"/>
      <c r="F16" s="6"/>
      <c r="G16" s="6">
        <v>618.69</v>
      </c>
      <c r="H16" s="6">
        <v>618.69</v>
      </c>
      <c r="I16" s="6">
        <v>618.69</v>
      </c>
      <c r="J16" s="6">
        <v>618.69</v>
      </c>
      <c r="K16" s="6">
        <v>618.69</v>
      </c>
      <c r="L16" s="6">
        <v>618.69</v>
      </c>
      <c r="M16" s="6">
        <v>618.69</v>
      </c>
      <c r="N16" s="6">
        <v>618.69</v>
      </c>
      <c r="O16" s="12"/>
    </row>
    <row r="17" spans="1:15" ht="12.75" customHeight="1">
      <c r="A17" s="12"/>
      <c r="B17" s="8" t="s">
        <v>6</v>
      </c>
      <c r="C17" s="9"/>
      <c r="D17" s="9"/>
      <c r="E17" s="9"/>
      <c r="F17" s="9"/>
      <c r="G17" s="9">
        <f>SUM(G15:G16)</f>
        <v>618.69</v>
      </c>
      <c r="H17" s="9">
        <f>SUM(H15:H16)</f>
        <v>618.69</v>
      </c>
      <c r="I17" s="9">
        <f aca="true" t="shared" si="1" ref="I17:N17">SUM(I15:I16)</f>
        <v>618.69</v>
      </c>
      <c r="J17" s="9">
        <f t="shared" si="1"/>
        <v>618.69</v>
      </c>
      <c r="K17" s="9">
        <f t="shared" si="1"/>
        <v>618.69</v>
      </c>
      <c r="L17" s="9">
        <f t="shared" si="1"/>
        <v>618.69</v>
      </c>
      <c r="M17" s="9">
        <f t="shared" si="1"/>
        <v>618.69</v>
      </c>
      <c r="N17" s="9">
        <f t="shared" si="1"/>
        <v>618.69</v>
      </c>
      <c r="O17" s="12"/>
    </row>
    <row r="18" spans="1:15" ht="12.75" customHeight="1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</row>
    <row r="19" spans="1:15" ht="12.75" customHeight="1">
      <c r="A19" s="12"/>
      <c r="B19" s="5" t="s">
        <v>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"/>
    </row>
    <row r="20" spans="1:15" ht="12">
      <c r="A20" s="12"/>
      <c r="B20" s="6" t="s">
        <v>24</v>
      </c>
      <c r="C20" s="6"/>
      <c r="D20" s="6"/>
      <c r="E20" s="6"/>
      <c r="F20" s="6"/>
      <c r="G20" s="6"/>
      <c r="H20" s="6"/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2"/>
    </row>
    <row r="21" spans="1:15" ht="12.75" customHeight="1">
      <c r="A21" s="12"/>
      <c r="B21" s="8" t="s">
        <v>8</v>
      </c>
      <c r="C21" s="9"/>
      <c r="D21" s="9"/>
      <c r="E21" s="9"/>
      <c r="F21" s="9"/>
      <c r="G21" s="9">
        <f>SUM(G20)</f>
        <v>0</v>
      </c>
      <c r="H21" s="9">
        <f>SUM(H20)</f>
        <v>0</v>
      </c>
      <c r="I21" s="9">
        <f aca="true" t="shared" si="2" ref="I21:N21">SUM(I20)</f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12"/>
    </row>
    <row r="22" spans="1:15" ht="12.75" customHeight="1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"/>
    </row>
    <row r="23" spans="1:15" ht="12.75" customHeight="1">
      <c r="A23" s="12"/>
      <c r="B23" s="5" t="s">
        <v>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2"/>
    </row>
    <row r="24" spans="1:15" ht="12.75" customHeight="1">
      <c r="A24" s="12"/>
      <c r="B24" s="6" t="s">
        <v>24</v>
      </c>
      <c r="C24" s="6"/>
      <c r="D24" s="6"/>
      <c r="E24" s="6"/>
      <c r="F24" s="6"/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2"/>
    </row>
    <row r="25" spans="1:15" ht="12.75" customHeight="1">
      <c r="A25" s="12"/>
      <c r="B25" s="8" t="s">
        <v>10</v>
      </c>
      <c r="C25" s="9"/>
      <c r="D25" s="9"/>
      <c r="E25" s="9"/>
      <c r="F25" s="9"/>
      <c r="G25" s="9">
        <f>SUM(G24)</f>
        <v>0</v>
      </c>
      <c r="H25" s="9">
        <f>SUM(H24)</f>
        <v>0</v>
      </c>
      <c r="I25" s="9">
        <f aca="true" t="shared" si="3" ref="I25:N25">SUM(I24)</f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12"/>
    </row>
    <row r="26" spans="1:15" ht="12.75" customHeight="1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2"/>
    </row>
    <row r="27" spans="1:15" ht="12.75" customHeight="1" thickBot="1">
      <c r="A27" s="12"/>
      <c r="B27" s="10" t="s">
        <v>11</v>
      </c>
      <c r="C27" s="11"/>
      <c r="D27" s="11"/>
      <c r="E27" s="11"/>
      <c r="F27" s="11"/>
      <c r="G27" s="11">
        <f>SUM(G12,G17,G21,G25)</f>
        <v>8898.61</v>
      </c>
      <c r="H27" s="11">
        <f>SUM(H12,H17,H21,H25)</f>
        <v>9178.61</v>
      </c>
      <c r="I27" s="11">
        <f aca="true" t="shared" si="4" ref="I27:N27">SUM(I12,I17,I21,I25)</f>
        <v>9178.61</v>
      </c>
      <c r="J27" s="11">
        <f t="shared" si="4"/>
        <v>10468.04</v>
      </c>
      <c r="K27" s="11">
        <f t="shared" si="4"/>
        <v>10243.04</v>
      </c>
      <c r="L27" s="11">
        <f t="shared" si="4"/>
        <v>10295.04</v>
      </c>
      <c r="M27" s="11">
        <f t="shared" si="4"/>
        <v>10347.210000000001</v>
      </c>
      <c r="N27" s="11">
        <f t="shared" si="4"/>
        <v>7654.210000000001</v>
      </c>
      <c r="O27" s="12"/>
    </row>
    <row r="28" spans="1:15" ht="12.75" customHeight="1" thickTop="1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</row>
    <row r="29" spans="1:15" ht="12.75" customHeight="1">
      <c r="A29" s="12"/>
      <c r="B29" s="5" t="s">
        <v>12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2"/>
    </row>
    <row r="30" spans="1:15" ht="12.75" customHeight="1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</row>
    <row r="31" spans="1:15" ht="12.75" customHeight="1">
      <c r="A31" s="12"/>
      <c r="B31" s="5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2"/>
    </row>
    <row r="32" spans="1:15" ht="12.75" customHeight="1">
      <c r="A32" s="12"/>
      <c r="B32" s="6" t="s">
        <v>24</v>
      </c>
      <c r="C32" s="6"/>
      <c r="D32" s="6"/>
      <c r="E32" s="6"/>
      <c r="F32" s="6"/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2"/>
    </row>
    <row r="33" spans="1:15" ht="12.75" customHeight="1">
      <c r="A33" s="12"/>
      <c r="B33" s="8" t="s">
        <v>14</v>
      </c>
      <c r="C33" s="9"/>
      <c r="D33" s="9"/>
      <c r="E33" s="9"/>
      <c r="F33" s="9"/>
      <c r="G33" s="9">
        <f>SUM(G32)</f>
        <v>0</v>
      </c>
      <c r="H33" s="9">
        <f>SUM(H32)</f>
        <v>0</v>
      </c>
      <c r="I33" s="9">
        <f aca="true" t="shared" si="5" ref="I33:N33">SUM(I32)</f>
        <v>0</v>
      </c>
      <c r="J33" s="9">
        <f t="shared" si="5"/>
        <v>0</v>
      </c>
      <c r="K33" s="9">
        <f t="shared" si="5"/>
        <v>0</v>
      </c>
      <c r="L33" s="9">
        <f t="shared" si="5"/>
        <v>0</v>
      </c>
      <c r="M33" s="9">
        <f t="shared" si="5"/>
        <v>0</v>
      </c>
      <c r="N33" s="9">
        <f t="shared" si="5"/>
        <v>0</v>
      </c>
      <c r="O33" s="12"/>
    </row>
    <row r="34" spans="1:15" ht="12.75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2"/>
    </row>
    <row r="35" spans="1:15" ht="12.75" customHeight="1">
      <c r="A35" s="12"/>
      <c r="B35" s="5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2"/>
    </row>
    <row r="36" spans="1:15" ht="12.75" customHeight="1">
      <c r="A36" s="12"/>
      <c r="B36" s="6" t="s">
        <v>24</v>
      </c>
      <c r="C36" s="6"/>
      <c r="D36" s="6"/>
      <c r="E36" s="6"/>
      <c r="F36" s="6"/>
      <c r="G36" s="6"/>
      <c r="H36" s="6"/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2"/>
    </row>
    <row r="37" spans="1:15" ht="12.75" customHeight="1">
      <c r="A37" s="12"/>
      <c r="B37" s="8" t="s">
        <v>16</v>
      </c>
      <c r="C37" s="9"/>
      <c r="D37" s="9"/>
      <c r="E37" s="9"/>
      <c r="F37" s="9"/>
      <c r="G37" s="9">
        <f>SUM(G36)</f>
        <v>0</v>
      </c>
      <c r="H37" s="9">
        <f>SUM(H36)</f>
        <v>0</v>
      </c>
      <c r="I37" s="9">
        <f aca="true" t="shared" si="6" ref="I37:N37">SUM(I36)</f>
        <v>0</v>
      </c>
      <c r="J37" s="9">
        <f t="shared" si="6"/>
        <v>0</v>
      </c>
      <c r="K37" s="9">
        <f t="shared" si="6"/>
        <v>0</v>
      </c>
      <c r="L37" s="9">
        <f t="shared" si="6"/>
        <v>0</v>
      </c>
      <c r="M37" s="9">
        <f t="shared" si="6"/>
        <v>0</v>
      </c>
      <c r="N37" s="9">
        <f t="shared" si="6"/>
        <v>0</v>
      </c>
      <c r="O37" s="12"/>
    </row>
    <row r="38" spans="1:15" ht="12.7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2"/>
    </row>
    <row r="39" spans="1:15" ht="12.75" customHeight="1" thickBot="1">
      <c r="A39" s="12"/>
      <c r="B39" s="10" t="s">
        <v>17</v>
      </c>
      <c r="C39" s="11"/>
      <c r="D39" s="11"/>
      <c r="E39" s="11"/>
      <c r="F39" s="11"/>
      <c r="G39" s="11">
        <f aca="true" t="shared" si="7" ref="G39:N39">SUM(G33,G37)</f>
        <v>0</v>
      </c>
      <c r="H39" s="11">
        <f t="shared" si="7"/>
        <v>0</v>
      </c>
      <c r="I39" s="11">
        <f t="shared" si="7"/>
        <v>0</v>
      </c>
      <c r="J39" s="11">
        <f t="shared" si="7"/>
        <v>0</v>
      </c>
      <c r="K39" s="11">
        <f t="shared" si="7"/>
        <v>0</v>
      </c>
      <c r="L39" s="11">
        <f t="shared" si="7"/>
        <v>0</v>
      </c>
      <c r="M39" s="11">
        <f t="shared" si="7"/>
        <v>0</v>
      </c>
      <c r="N39" s="11">
        <f t="shared" si="7"/>
        <v>0</v>
      </c>
      <c r="O39" s="12"/>
    </row>
    <row r="40" spans="1:15" ht="12.75" customHeight="1" thickTop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"/>
    </row>
    <row r="41" spans="1:15" ht="12.75" customHeight="1" thickBot="1">
      <c r="A41" s="12"/>
      <c r="B41" s="10" t="s">
        <v>18</v>
      </c>
      <c r="C41" s="11"/>
      <c r="D41" s="11"/>
      <c r="E41" s="11"/>
      <c r="F41" s="11"/>
      <c r="G41" s="11">
        <f aca="true" t="shared" si="8" ref="G41:N41">+G27-G39</f>
        <v>8898.61</v>
      </c>
      <c r="H41" s="11">
        <f t="shared" si="8"/>
        <v>9178.61</v>
      </c>
      <c r="I41" s="11">
        <f t="shared" si="8"/>
        <v>9178.61</v>
      </c>
      <c r="J41" s="11">
        <f t="shared" si="8"/>
        <v>10468.04</v>
      </c>
      <c r="K41" s="11">
        <f t="shared" si="8"/>
        <v>10243.04</v>
      </c>
      <c r="L41" s="11">
        <f t="shared" si="8"/>
        <v>10295.04</v>
      </c>
      <c r="M41" s="11">
        <f t="shared" si="8"/>
        <v>10347.210000000001</v>
      </c>
      <c r="N41" s="11">
        <f t="shared" si="8"/>
        <v>7654.210000000001</v>
      </c>
      <c r="O41" s="12"/>
    </row>
    <row r="42" spans="1:15" ht="12.75" customHeight="1" thickTop="1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"/>
    </row>
    <row r="43" spans="1:15" ht="12.75" customHeight="1">
      <c r="A43" s="12"/>
      <c r="B43" s="5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2"/>
    </row>
    <row r="44" spans="1:15" ht="12.75" customHeight="1">
      <c r="A44" s="12"/>
      <c r="B44" s="6" t="s">
        <v>20</v>
      </c>
      <c r="C44" s="6"/>
      <c r="D44" s="6"/>
      <c r="E44" s="6"/>
      <c r="F44" s="6"/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2"/>
    </row>
    <row r="45" spans="1:15" ht="12.75" customHeight="1" thickBot="1">
      <c r="A45" s="12"/>
      <c r="B45" s="10" t="s">
        <v>21</v>
      </c>
      <c r="C45" s="11"/>
      <c r="D45" s="11"/>
      <c r="E45" s="11"/>
      <c r="F45" s="11"/>
      <c r="G45" s="11">
        <f>+G41+G44</f>
        <v>8898.61</v>
      </c>
      <c r="H45" s="11">
        <f>+H41+H44</f>
        <v>9178.61</v>
      </c>
      <c r="I45" s="11">
        <f aca="true" t="shared" si="9" ref="I45:N45">+I41+I44</f>
        <v>9178.61</v>
      </c>
      <c r="J45" s="11">
        <f t="shared" si="9"/>
        <v>10468.04</v>
      </c>
      <c r="K45" s="11">
        <f t="shared" si="9"/>
        <v>10243.04</v>
      </c>
      <c r="L45" s="11">
        <f t="shared" si="9"/>
        <v>10295.04</v>
      </c>
      <c r="M45" s="11">
        <f t="shared" si="9"/>
        <v>10347.210000000001</v>
      </c>
      <c r="N45" s="11">
        <f t="shared" si="9"/>
        <v>7654.210000000001</v>
      </c>
      <c r="O45" s="12"/>
    </row>
    <row r="46" spans="1:15" ht="12.75" customHeight="1" thickTop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25" zoomScaleNormal="125" zoomScalePageLayoutView="0" workbookViewId="0" topLeftCell="A1">
      <selection activeCell="H34" sqref="H34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7" width="9.8515625" style="0" customWidth="1"/>
    <col min="8" max="8" width="4.8515625" style="0" customWidth="1"/>
    <col min="9" max="9" width="43.57421875" style="0" customWidth="1"/>
  </cols>
  <sheetData>
    <row r="1" spans="1:10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14"/>
    </row>
    <row r="3" spans="1:10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14"/>
    </row>
    <row r="4" spans="1:10" ht="12.75" customHeight="1">
      <c r="A4" s="14"/>
      <c r="B4" s="23" t="s">
        <v>51</v>
      </c>
      <c r="C4" s="23"/>
      <c r="D4" s="23"/>
      <c r="E4" s="23"/>
      <c r="F4" s="23"/>
      <c r="G4" s="23"/>
      <c r="H4" s="23"/>
      <c r="I4" s="23"/>
      <c r="J4" s="14"/>
    </row>
    <row r="5" spans="1:10" ht="12.75" customHeight="1">
      <c r="A5" s="14"/>
      <c r="B5" s="2"/>
      <c r="C5" s="2"/>
      <c r="D5" s="2"/>
      <c r="E5" s="2"/>
      <c r="F5" s="2"/>
      <c r="G5" s="2"/>
      <c r="H5" s="2"/>
      <c r="I5" s="2"/>
      <c r="J5" s="14"/>
    </row>
    <row r="6" spans="1:10" ht="12.75" customHeight="1">
      <c r="A6" s="14"/>
      <c r="B6" s="3"/>
      <c r="C6" s="16">
        <v>42339</v>
      </c>
      <c r="D6" s="16">
        <v>42309</v>
      </c>
      <c r="E6" s="16" t="s">
        <v>42</v>
      </c>
      <c r="F6" s="16" t="s">
        <v>41</v>
      </c>
      <c r="G6" s="1" t="s">
        <v>40</v>
      </c>
      <c r="H6" s="7"/>
      <c r="I6" s="18" t="s">
        <v>46</v>
      </c>
      <c r="J6" s="14"/>
    </row>
    <row r="7" spans="1:10" ht="12.75" customHeight="1">
      <c r="A7" s="14"/>
      <c r="B7" s="2"/>
      <c r="C7" s="17"/>
      <c r="D7" s="17"/>
      <c r="E7" s="16"/>
      <c r="F7" s="16"/>
      <c r="G7" s="17"/>
      <c r="H7" s="2"/>
      <c r="I7" s="2"/>
      <c r="J7" s="14"/>
    </row>
    <row r="8" spans="1:10" ht="12.75" customHeight="1">
      <c r="A8" s="14"/>
      <c r="B8" s="5" t="s">
        <v>39</v>
      </c>
      <c r="C8" s="5"/>
      <c r="D8" s="5"/>
      <c r="E8" s="2"/>
      <c r="F8" s="2"/>
      <c r="G8" s="2"/>
      <c r="H8" s="2"/>
      <c r="I8" s="2"/>
      <c r="J8" s="14"/>
    </row>
    <row r="9" spans="1:10" ht="12.75" customHeight="1">
      <c r="A9" s="14"/>
      <c r="B9" s="6" t="s">
        <v>38</v>
      </c>
      <c r="C9" s="6">
        <v>0</v>
      </c>
      <c r="D9" s="6">
        <v>0</v>
      </c>
      <c r="E9" s="6">
        <v>0</v>
      </c>
      <c r="F9" s="6">
        <f>2428.68+1845.09</f>
        <v>4273.7699999999995</v>
      </c>
      <c r="G9" s="6">
        <f>SUM(C9:F9)</f>
        <v>4273.7699999999995</v>
      </c>
      <c r="H9" s="7"/>
      <c r="I9" s="2"/>
      <c r="J9" s="14"/>
    </row>
    <row r="10" spans="1:10" ht="12.75" customHeight="1">
      <c r="A10" s="14"/>
      <c r="B10" s="6" t="s">
        <v>37</v>
      </c>
      <c r="C10" s="6">
        <v>100</v>
      </c>
      <c r="D10" s="6">
        <v>475</v>
      </c>
      <c r="E10" s="6">
        <v>0</v>
      </c>
      <c r="F10" s="6">
        <v>0</v>
      </c>
      <c r="G10" s="6">
        <f>SUM(C10:F10)</f>
        <v>575</v>
      </c>
      <c r="H10" s="7"/>
      <c r="I10" s="15" t="s">
        <v>45</v>
      </c>
      <c r="J10" s="14"/>
    </row>
    <row r="11" spans="1:10" ht="12.75" customHeight="1">
      <c r="A11" s="14"/>
      <c r="B11" s="8" t="s">
        <v>36</v>
      </c>
      <c r="C11" s="9">
        <f>SUM(C9:C10)</f>
        <v>100</v>
      </c>
      <c r="D11" s="9">
        <f>SUM(D9:D10)</f>
        <v>475</v>
      </c>
      <c r="E11" s="9">
        <f>SUM(E9:E10)</f>
        <v>0</v>
      </c>
      <c r="F11" s="9">
        <f>SUM(F9:F10)</f>
        <v>4273.7699999999995</v>
      </c>
      <c r="G11" s="9">
        <f>SUM(C11:F11)</f>
        <v>4848.7699999999995</v>
      </c>
      <c r="H11" s="7"/>
      <c r="I11" s="2"/>
      <c r="J11" s="14"/>
    </row>
    <row r="12" spans="1:10" ht="12.75" customHeight="1">
      <c r="A12" s="14"/>
      <c r="B12" s="2"/>
      <c r="C12" s="2"/>
      <c r="D12" s="2"/>
      <c r="E12" s="2"/>
      <c r="F12" s="2"/>
      <c r="G12" s="2"/>
      <c r="H12" s="2"/>
      <c r="I12" s="2"/>
      <c r="J12" s="14"/>
    </row>
    <row r="13" spans="1:10" ht="12.75" customHeight="1" thickBot="1">
      <c r="A13" s="14"/>
      <c r="B13" s="10" t="s">
        <v>35</v>
      </c>
      <c r="C13" s="11">
        <f>(C11)-(0)</f>
        <v>100</v>
      </c>
      <c r="D13" s="11">
        <f>(D11)-(0)</f>
        <v>475</v>
      </c>
      <c r="E13" s="11">
        <f>(E11)-(0)</f>
        <v>0</v>
      </c>
      <c r="F13" s="11">
        <f>(F11)-(0)</f>
        <v>4273.7699999999995</v>
      </c>
      <c r="G13" s="11">
        <f>SUM(C13:F13)</f>
        <v>4848.7699999999995</v>
      </c>
      <c r="H13" s="7"/>
      <c r="I13" s="2"/>
      <c r="J13" s="14"/>
    </row>
    <row r="14" spans="1:10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14"/>
    </row>
    <row r="15" spans="1:10" ht="12.75" customHeight="1">
      <c r="A15" s="14"/>
      <c r="B15" s="5" t="s">
        <v>34</v>
      </c>
      <c r="C15" s="5"/>
      <c r="D15" s="5"/>
      <c r="E15" s="2"/>
      <c r="F15" s="2"/>
      <c r="G15" s="2"/>
      <c r="H15" s="2"/>
      <c r="I15" s="2"/>
      <c r="J15" s="14"/>
    </row>
    <row r="16" spans="1:10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f aca="true" t="shared" si="0" ref="G16:G21">SUM(C16:F16)</f>
        <v>0</v>
      </c>
      <c r="H16" s="7"/>
      <c r="I16" s="2"/>
      <c r="J16" s="14"/>
    </row>
    <row r="17" spans="1:10" ht="12.75" customHeight="1">
      <c r="A17" s="14"/>
      <c r="B17" s="6" t="s">
        <v>32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7"/>
      <c r="I17" s="2"/>
      <c r="J17" s="14"/>
    </row>
    <row r="18" spans="1:10" ht="12.75" customHeight="1">
      <c r="A18" s="14"/>
      <c r="B18" s="6" t="s">
        <v>31</v>
      </c>
      <c r="C18" s="6">
        <v>545</v>
      </c>
      <c r="D18" s="6">
        <v>0</v>
      </c>
      <c r="E18" s="6">
        <v>0</v>
      </c>
      <c r="F18" s="6">
        <v>0</v>
      </c>
      <c r="G18" s="6">
        <f t="shared" si="0"/>
        <v>545</v>
      </c>
      <c r="H18" s="7"/>
      <c r="I18" s="15" t="s">
        <v>49</v>
      </c>
      <c r="J18" s="14"/>
    </row>
    <row r="19" spans="1:10" ht="12.75" customHeight="1">
      <c r="A19" s="14"/>
      <c r="B19" s="6" t="s">
        <v>30</v>
      </c>
      <c r="C19" s="6">
        <v>14</v>
      </c>
      <c r="D19" s="6">
        <v>0</v>
      </c>
      <c r="E19" s="6">
        <v>44</v>
      </c>
      <c r="F19" s="6">
        <v>0</v>
      </c>
      <c r="G19" s="6">
        <f t="shared" si="0"/>
        <v>58</v>
      </c>
      <c r="H19" s="7"/>
      <c r="I19" s="2"/>
      <c r="J19" s="14"/>
    </row>
    <row r="20" spans="1:10" ht="12.75" customHeight="1">
      <c r="A20" s="14"/>
      <c r="B20" s="6" t="s">
        <v>29</v>
      </c>
      <c r="C20" s="6">
        <v>145.55</v>
      </c>
      <c r="D20" s="6">
        <v>0</v>
      </c>
      <c r="E20" s="6">
        <v>0</v>
      </c>
      <c r="F20" s="6">
        <v>728.5</v>
      </c>
      <c r="G20" s="6">
        <f t="shared" si="0"/>
        <v>874.05</v>
      </c>
      <c r="H20" s="7"/>
      <c r="I20" s="15" t="s">
        <v>48</v>
      </c>
      <c r="J20" s="14"/>
    </row>
    <row r="21" spans="1:10" ht="12.75" customHeight="1">
      <c r="A21" s="14"/>
      <c r="B21" s="6" t="s">
        <v>28</v>
      </c>
      <c r="C21" s="6">
        <v>0</v>
      </c>
      <c r="D21" s="6">
        <v>0</v>
      </c>
      <c r="E21" s="6">
        <v>0</v>
      </c>
      <c r="F21" s="6">
        <v>1066.36</v>
      </c>
      <c r="G21" s="6">
        <f t="shared" si="0"/>
        <v>1066.36</v>
      </c>
      <c r="H21" s="7"/>
      <c r="I21" s="15" t="s">
        <v>47</v>
      </c>
      <c r="J21" s="14"/>
    </row>
    <row r="22" spans="1:10" ht="12.75" customHeight="1">
      <c r="A22" s="14"/>
      <c r="B22" s="8" t="s">
        <v>27</v>
      </c>
      <c r="C22" s="9">
        <f>SUM(C16:C21)</f>
        <v>704.55</v>
      </c>
      <c r="D22" s="9">
        <f>SUM(D16:D21)</f>
        <v>0</v>
      </c>
      <c r="E22" s="9">
        <f>SUM(E16:E21)</f>
        <v>44</v>
      </c>
      <c r="F22" s="9">
        <f>SUM(F16:F21)</f>
        <v>1794.86</v>
      </c>
      <c r="G22" s="9">
        <f>SUM(G16:G21)</f>
        <v>2543.41</v>
      </c>
      <c r="H22" s="7"/>
      <c r="I22" s="2"/>
      <c r="J22" s="14"/>
    </row>
    <row r="23" spans="1:10" ht="12.75" customHeight="1">
      <c r="A23" s="14"/>
      <c r="B23" s="2"/>
      <c r="C23" s="2"/>
      <c r="D23" s="2"/>
      <c r="E23" s="2"/>
      <c r="F23" s="2"/>
      <c r="G23" s="2"/>
      <c r="H23" s="2"/>
      <c r="I23" s="2"/>
      <c r="J23" s="14"/>
    </row>
    <row r="24" spans="1:10" ht="12.75" customHeight="1" thickBot="1">
      <c r="A24" s="14"/>
      <c r="B24" s="10" t="s">
        <v>26</v>
      </c>
      <c r="C24" s="11">
        <f>(C13)+(0)-(C22)</f>
        <v>-604.55</v>
      </c>
      <c r="D24" s="11">
        <f>(D13)+(0)-(D22)</f>
        <v>475</v>
      </c>
      <c r="E24" s="11">
        <f>(E13)+(0)-(E22)</f>
        <v>-44</v>
      </c>
      <c r="F24" s="11">
        <f>(F13)+(0)-(F22)</f>
        <v>2478.91</v>
      </c>
      <c r="G24" s="11">
        <f>(G13)+(0)-(G22)</f>
        <v>2305.3599999999997</v>
      </c>
      <c r="H24" s="7"/>
      <c r="I24" s="2"/>
      <c r="J24" s="14"/>
    </row>
    <row r="25" spans="1:10" ht="12.7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sheetProtection/>
  <mergeCells count="3">
    <mergeCell ref="B2:I2"/>
    <mergeCell ref="B3:I3"/>
    <mergeCell ref="B4:I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49" sqref="J49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7" width="11.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8" ht="12.75" customHeight="1">
      <c r="A2" s="12"/>
      <c r="B2" s="22" t="s">
        <v>0</v>
      </c>
      <c r="C2" s="22"/>
      <c r="D2" s="22"/>
      <c r="E2" s="22"/>
      <c r="F2" s="22"/>
      <c r="G2" s="22"/>
      <c r="H2" s="12"/>
    </row>
    <row r="3" spans="1:8" ht="12.75" customHeight="1">
      <c r="A3" s="12"/>
      <c r="B3" s="23" t="s">
        <v>22</v>
      </c>
      <c r="C3" s="23"/>
      <c r="D3" s="23"/>
      <c r="E3" s="23"/>
      <c r="F3" s="23"/>
      <c r="G3" s="23"/>
      <c r="H3" s="12"/>
    </row>
    <row r="4" spans="1:8" ht="12.75" customHeight="1">
      <c r="A4" s="12"/>
      <c r="B4" s="23" t="s">
        <v>44</v>
      </c>
      <c r="C4" s="23"/>
      <c r="D4" s="23"/>
      <c r="E4" s="23"/>
      <c r="F4" s="23"/>
      <c r="G4" s="23"/>
      <c r="H4" s="12"/>
    </row>
    <row r="5" spans="1:8" ht="12.75" customHeight="1">
      <c r="A5" s="12"/>
      <c r="B5" s="2"/>
      <c r="C5" s="2"/>
      <c r="D5" s="2"/>
      <c r="E5" s="2"/>
      <c r="F5" s="2"/>
      <c r="G5" s="2"/>
      <c r="H5" s="12"/>
    </row>
    <row r="6" spans="1:8" ht="12.75" customHeight="1">
      <c r="A6" s="12"/>
      <c r="B6" s="3"/>
      <c r="C6" s="4">
        <v>42369</v>
      </c>
      <c r="D6" s="4">
        <v>42338</v>
      </c>
      <c r="E6" s="4">
        <v>42308</v>
      </c>
      <c r="F6" s="4">
        <v>42277</v>
      </c>
      <c r="G6" s="4">
        <v>42247</v>
      </c>
      <c r="H6" s="12"/>
    </row>
    <row r="7" spans="1:8" ht="12.75" customHeight="1">
      <c r="A7" s="12"/>
      <c r="B7" s="2"/>
      <c r="C7" s="2"/>
      <c r="D7" s="2"/>
      <c r="E7" s="2"/>
      <c r="F7" s="2"/>
      <c r="G7" s="2"/>
      <c r="H7" s="12"/>
    </row>
    <row r="8" spans="1:8" ht="12.75" customHeight="1">
      <c r="A8" s="12"/>
      <c r="B8" s="5" t="s">
        <v>1</v>
      </c>
      <c r="C8" s="5"/>
      <c r="D8" s="5"/>
      <c r="E8" s="2"/>
      <c r="F8" s="2"/>
      <c r="G8" s="2"/>
      <c r="H8" s="12"/>
    </row>
    <row r="9" spans="1:8" ht="12.75" customHeight="1">
      <c r="A9" s="12"/>
      <c r="B9" s="2"/>
      <c r="C9" s="2"/>
      <c r="D9" s="2"/>
      <c r="E9" s="2"/>
      <c r="F9" s="2"/>
      <c r="G9" s="2"/>
      <c r="H9" s="12"/>
    </row>
    <row r="10" spans="1:8" ht="12.75" customHeight="1">
      <c r="A10" s="12"/>
      <c r="B10" s="5" t="s">
        <v>2</v>
      </c>
      <c r="C10" s="5"/>
      <c r="D10" s="5"/>
      <c r="E10" s="2"/>
      <c r="F10" s="2"/>
      <c r="G10" s="2"/>
      <c r="H10" s="12"/>
    </row>
    <row r="11" spans="1:8" ht="12.75" customHeight="1">
      <c r="A11" s="12"/>
      <c r="B11" s="6" t="s">
        <v>23</v>
      </c>
      <c r="C11" s="6">
        <v>5949.52</v>
      </c>
      <c r="D11" s="6">
        <v>6408.52</v>
      </c>
      <c r="E11" s="6">
        <v>5933.52</v>
      </c>
      <c r="F11" s="6">
        <v>5977.52</v>
      </c>
      <c r="G11" s="6">
        <v>2770.1</v>
      </c>
      <c r="H11" s="12"/>
    </row>
    <row r="12" spans="1:8" ht="12.75" customHeight="1">
      <c r="A12" s="12"/>
      <c r="B12" s="8" t="s">
        <v>3</v>
      </c>
      <c r="C12" s="9">
        <f>SUM(C11:C11)</f>
        <v>5949.52</v>
      </c>
      <c r="D12" s="9">
        <f>SUM(D11:D11)</f>
        <v>6408.52</v>
      </c>
      <c r="E12" s="9">
        <f>SUM(E11:E11)</f>
        <v>5933.52</v>
      </c>
      <c r="F12" s="9">
        <f>SUM(F11:F11)</f>
        <v>5977.52</v>
      </c>
      <c r="G12" s="9">
        <f>SUM(G11:G11)</f>
        <v>2770.1</v>
      </c>
      <c r="H12" s="12"/>
    </row>
    <row r="13" spans="1:8" ht="12.75" customHeight="1">
      <c r="A13" s="12"/>
      <c r="B13" s="2"/>
      <c r="C13" s="2"/>
      <c r="D13" s="2"/>
      <c r="E13" s="2"/>
      <c r="F13" s="2"/>
      <c r="G13" s="2"/>
      <c r="H13" s="12"/>
    </row>
    <row r="14" spans="1:8" ht="12.75" customHeight="1">
      <c r="A14" s="12"/>
      <c r="B14" s="5" t="s">
        <v>4</v>
      </c>
      <c r="C14" s="5"/>
      <c r="D14" s="5"/>
      <c r="E14" s="2"/>
      <c r="F14" s="2"/>
      <c r="G14" s="2"/>
      <c r="H14" s="12"/>
    </row>
    <row r="15" spans="1:8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2"/>
    </row>
    <row r="16" spans="1:8" ht="12.75" customHeight="1">
      <c r="A16" s="12"/>
      <c r="B16" s="6" t="s">
        <v>25</v>
      </c>
      <c r="C16" s="6">
        <v>868.69</v>
      </c>
      <c r="D16" s="6">
        <v>1014.24</v>
      </c>
      <c r="E16" s="6">
        <v>1014.24</v>
      </c>
      <c r="F16" s="6">
        <v>1014.24</v>
      </c>
      <c r="G16" s="13">
        <f>+F16+728.5</f>
        <v>1742.74</v>
      </c>
      <c r="H16" s="12"/>
    </row>
    <row r="17" spans="1:8" ht="12.75" customHeight="1">
      <c r="A17" s="12"/>
      <c r="B17" s="8" t="s">
        <v>6</v>
      </c>
      <c r="C17" s="9">
        <f>SUM(C15:C16)</f>
        <v>868.69</v>
      </c>
      <c r="D17" s="9">
        <f>SUM(D15:D16)</f>
        <v>1014.24</v>
      </c>
      <c r="E17" s="9">
        <f>SUM(E15:E16)</f>
        <v>1014.24</v>
      </c>
      <c r="F17" s="9">
        <f>SUM(F15:F16)</f>
        <v>1014.24</v>
      </c>
      <c r="G17" s="9">
        <f>SUM(G15:G16)</f>
        <v>1742.74</v>
      </c>
      <c r="H17" s="12"/>
    </row>
    <row r="18" spans="1:8" ht="12.75" customHeight="1">
      <c r="A18" s="12"/>
      <c r="B18" s="2"/>
      <c r="C18" s="2"/>
      <c r="D18" s="2"/>
      <c r="E18" s="2"/>
      <c r="F18" s="2"/>
      <c r="G18" s="2"/>
      <c r="H18" s="12"/>
    </row>
    <row r="19" spans="1:8" ht="12.75" customHeight="1">
      <c r="A19" s="12"/>
      <c r="B19" s="5" t="s">
        <v>7</v>
      </c>
      <c r="C19" s="5"/>
      <c r="D19" s="5"/>
      <c r="E19" s="2"/>
      <c r="F19" s="2"/>
      <c r="G19" s="2"/>
      <c r="H19" s="12"/>
    </row>
    <row r="20" spans="1:8" ht="12">
      <c r="A20" s="12"/>
      <c r="B20" s="6" t="s">
        <v>24</v>
      </c>
      <c r="C20" s="6"/>
      <c r="D20" s="6"/>
      <c r="E20" s="6"/>
      <c r="F20" s="7"/>
      <c r="G20" s="2"/>
      <c r="H20" s="12"/>
    </row>
    <row r="21" spans="1:8" ht="12.75" customHeight="1">
      <c r="A21" s="12"/>
      <c r="B21" s="8" t="s">
        <v>8</v>
      </c>
      <c r="C21" s="9">
        <f>SUM(C20:C20)</f>
        <v>0</v>
      </c>
      <c r="D21" s="9">
        <f>SUM(D20:D20)</f>
        <v>0</v>
      </c>
      <c r="E21" s="9">
        <f>SUM(E20:E20)</f>
        <v>0</v>
      </c>
      <c r="F21" s="9">
        <f>SUM(F20:F20)</f>
        <v>0</v>
      </c>
      <c r="G21" s="9">
        <f>SUM(G20:G20)</f>
        <v>0</v>
      </c>
      <c r="H21" s="12"/>
    </row>
    <row r="22" spans="1:8" ht="12.75" customHeight="1">
      <c r="A22" s="12"/>
      <c r="B22" s="2"/>
      <c r="C22" s="2"/>
      <c r="D22" s="2"/>
      <c r="E22" s="2"/>
      <c r="F22" s="2"/>
      <c r="G22" s="2"/>
      <c r="H22" s="12"/>
    </row>
    <row r="23" spans="1:8" ht="12.75" customHeight="1">
      <c r="A23" s="12"/>
      <c r="B23" s="5" t="s">
        <v>9</v>
      </c>
      <c r="C23" s="5"/>
      <c r="D23" s="5"/>
      <c r="E23" s="2"/>
      <c r="F23" s="2"/>
      <c r="G23" s="2"/>
      <c r="H23" s="12"/>
    </row>
    <row r="24" spans="1:8" ht="12.75" customHeight="1">
      <c r="A24" s="12"/>
      <c r="B24" s="6" t="s">
        <v>24</v>
      </c>
      <c r="C24" s="6"/>
      <c r="D24" s="6"/>
      <c r="E24" s="6">
        <v>0</v>
      </c>
      <c r="F24" s="6">
        <v>0</v>
      </c>
      <c r="G24" s="6">
        <v>0</v>
      </c>
      <c r="H24" s="12"/>
    </row>
    <row r="25" spans="1:8" ht="12.75" customHeight="1">
      <c r="A25" s="12"/>
      <c r="B25" s="8" t="s">
        <v>10</v>
      </c>
      <c r="C25" s="9">
        <f>SUM(C24:C24)</f>
        <v>0</v>
      </c>
      <c r="D25" s="9">
        <f>SUM(D24:D24)</f>
        <v>0</v>
      </c>
      <c r="E25" s="9">
        <f>SUM(E24:E24)</f>
        <v>0</v>
      </c>
      <c r="F25" s="9">
        <f>SUM(F24:F24)</f>
        <v>0</v>
      </c>
      <c r="G25" s="9">
        <f>SUM(G24:G24)</f>
        <v>0</v>
      </c>
      <c r="H25" s="12"/>
    </row>
    <row r="26" spans="1:8" ht="12.75" customHeight="1">
      <c r="A26" s="12"/>
      <c r="B26" s="2"/>
      <c r="C26" s="2"/>
      <c r="D26" s="2"/>
      <c r="E26" s="2"/>
      <c r="F26" s="2"/>
      <c r="G26" s="2"/>
      <c r="H26" s="12"/>
    </row>
    <row r="27" spans="1:8" ht="12.75" customHeight="1" thickBot="1">
      <c r="A27" s="12"/>
      <c r="B27" s="10" t="s">
        <v>11</v>
      </c>
      <c r="C27" s="11">
        <f>(0+(0)+(C12)+(C17)+(C21)+(C25))-(0)</f>
        <v>6818.210000000001</v>
      </c>
      <c r="D27" s="11">
        <f>(0+(0)+(D12)+(D17)+(D21)+(D25))-(0)</f>
        <v>7422.76</v>
      </c>
      <c r="E27" s="11">
        <f>(0+(0)+(E12)+(E17)+(E21)+(E25))-(0)</f>
        <v>6947.76</v>
      </c>
      <c r="F27" s="11">
        <f>(0+(0)+(F12)+(F17)+(F21)+(F25))-(0)</f>
        <v>6991.76</v>
      </c>
      <c r="G27" s="11">
        <f>(0+(0)+(G12)+(G17)+(G21)+(G25))-(0)</f>
        <v>4512.84</v>
      </c>
      <c r="H27" s="12"/>
    </row>
    <row r="28" spans="1:8" ht="12.75" customHeight="1" thickTop="1">
      <c r="A28" s="12"/>
      <c r="B28" s="2"/>
      <c r="C28" s="2"/>
      <c r="D28" s="2"/>
      <c r="E28" s="2"/>
      <c r="F28" s="2"/>
      <c r="G28" s="2"/>
      <c r="H28" s="12"/>
    </row>
    <row r="29" spans="1:8" ht="12.75" customHeight="1">
      <c r="A29" s="12"/>
      <c r="B29" s="5" t="s">
        <v>12</v>
      </c>
      <c r="C29" s="5"/>
      <c r="D29" s="5"/>
      <c r="E29" s="2"/>
      <c r="F29" s="2"/>
      <c r="G29" s="2"/>
      <c r="H29" s="12"/>
    </row>
    <row r="30" spans="1:8" ht="12.75" customHeight="1">
      <c r="A30" s="12"/>
      <c r="B30" s="2"/>
      <c r="C30" s="2"/>
      <c r="D30" s="2"/>
      <c r="E30" s="2"/>
      <c r="F30" s="2"/>
      <c r="G30" s="2"/>
      <c r="H30" s="12"/>
    </row>
    <row r="31" spans="1:8" ht="12.75" customHeight="1">
      <c r="A31" s="12"/>
      <c r="B31" s="5" t="s">
        <v>13</v>
      </c>
      <c r="C31" s="5"/>
      <c r="D31" s="5"/>
      <c r="E31" s="2"/>
      <c r="F31" s="2"/>
      <c r="G31" s="2"/>
      <c r="H31" s="12"/>
    </row>
    <row r="32" spans="1:8" ht="12.75" customHeight="1">
      <c r="A32" s="12"/>
      <c r="B32" s="6" t="s">
        <v>24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2"/>
    </row>
    <row r="33" spans="1:8" ht="12.75" customHeight="1">
      <c r="A33" s="12"/>
      <c r="B33" s="8" t="s">
        <v>14</v>
      </c>
      <c r="C33" s="9">
        <f>SUM(C32:C32)</f>
        <v>0</v>
      </c>
      <c r="D33" s="9">
        <f>SUM(D32:D32)</f>
        <v>0</v>
      </c>
      <c r="E33" s="9">
        <f>SUM(E32:E32)</f>
        <v>0</v>
      </c>
      <c r="F33" s="9">
        <f>SUM(F32:F32)</f>
        <v>0</v>
      </c>
      <c r="G33" s="9">
        <f>SUM(G32:G32)</f>
        <v>0</v>
      </c>
      <c r="H33" s="12"/>
    </row>
    <row r="34" spans="1:8" ht="12.75" customHeight="1">
      <c r="A34" s="12"/>
      <c r="B34" s="2"/>
      <c r="C34" s="2"/>
      <c r="D34" s="2"/>
      <c r="E34" s="2"/>
      <c r="F34" s="2"/>
      <c r="G34" s="2"/>
      <c r="H34" s="12"/>
    </row>
    <row r="35" spans="1:8" ht="12.75" customHeight="1">
      <c r="A35" s="12"/>
      <c r="B35" s="5" t="s">
        <v>15</v>
      </c>
      <c r="C35" s="5"/>
      <c r="D35" s="5"/>
      <c r="E35" s="2"/>
      <c r="F35" s="2"/>
      <c r="G35" s="2"/>
      <c r="H35" s="12"/>
    </row>
    <row r="36" spans="1:8" ht="12.75" customHeight="1">
      <c r="A36" s="12"/>
      <c r="B36" s="6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2"/>
    </row>
    <row r="37" spans="1:8" ht="12.75" customHeight="1">
      <c r="A37" s="12"/>
      <c r="B37" s="8" t="s">
        <v>16</v>
      </c>
      <c r="C37" s="9">
        <f>SUM(C36:C36)</f>
        <v>0</v>
      </c>
      <c r="D37" s="9">
        <f>SUM(D36:D36)</f>
        <v>0</v>
      </c>
      <c r="E37" s="9">
        <f>SUM(E36:E36)</f>
        <v>0</v>
      </c>
      <c r="F37" s="9">
        <f>SUM(F36:F36)</f>
        <v>0</v>
      </c>
      <c r="G37" s="9">
        <f>SUM(G36:G36)</f>
        <v>0</v>
      </c>
      <c r="H37" s="12"/>
    </row>
    <row r="38" spans="1:8" ht="12.75" customHeight="1">
      <c r="A38" s="12"/>
      <c r="B38" s="2"/>
      <c r="C38" s="2"/>
      <c r="D38" s="2"/>
      <c r="E38" s="2"/>
      <c r="F38" s="2"/>
      <c r="G38" s="2"/>
      <c r="H38" s="12"/>
    </row>
    <row r="39" spans="1:8" ht="12.75" customHeight="1" thickBot="1">
      <c r="A39" s="12"/>
      <c r="B39" s="10" t="s">
        <v>17</v>
      </c>
      <c r="C39" s="11">
        <f>(0+(0)+(C33)+(C37))-(0)</f>
        <v>0</v>
      </c>
      <c r="D39" s="11">
        <f>(0+(0)+(D33)+(D37))-(0)</f>
        <v>0</v>
      </c>
      <c r="E39" s="11">
        <f>(0+(0)+(E33)+(E37))-(0)</f>
        <v>0</v>
      </c>
      <c r="F39" s="11">
        <f>(0+(0)+(F33)+(F37))-(0)</f>
        <v>0</v>
      </c>
      <c r="G39" s="11">
        <f>(0+(0)+(G33)+(G37))-(0)</f>
        <v>0</v>
      </c>
      <c r="H39" s="12"/>
    </row>
    <row r="40" spans="1:8" ht="12.75" customHeight="1" thickTop="1">
      <c r="A40" s="12"/>
      <c r="B40" s="2"/>
      <c r="C40" s="2"/>
      <c r="D40" s="2"/>
      <c r="E40" s="2"/>
      <c r="F40" s="2"/>
      <c r="G40" s="2"/>
      <c r="H40" s="12"/>
    </row>
    <row r="41" spans="1:8" ht="12.75" customHeight="1" thickBot="1">
      <c r="A41" s="12"/>
      <c r="B41" s="10" t="s">
        <v>18</v>
      </c>
      <c r="C41" s="11">
        <f>(C27)-(C39)</f>
        <v>6818.210000000001</v>
      </c>
      <c r="D41" s="11">
        <f>(D27)-(D39)</f>
        <v>7422.76</v>
      </c>
      <c r="E41" s="11">
        <f>(E27)-(E39)</f>
        <v>6947.76</v>
      </c>
      <c r="F41" s="11">
        <f>(F27)-(F39)</f>
        <v>6991.76</v>
      </c>
      <c r="G41" s="11">
        <f>(G27)-(G39)</f>
        <v>4512.84</v>
      </c>
      <c r="H41" s="12"/>
    </row>
    <row r="42" spans="1:8" ht="12.75" customHeight="1" thickTop="1">
      <c r="A42" s="12"/>
      <c r="B42" s="2"/>
      <c r="C42" s="2"/>
      <c r="D42" s="2"/>
      <c r="E42" s="2"/>
      <c r="F42" s="2"/>
      <c r="G42" s="2"/>
      <c r="H42" s="12"/>
    </row>
    <row r="43" spans="1:8" ht="12.75" customHeight="1">
      <c r="A43" s="12"/>
      <c r="B43" s="5" t="s">
        <v>19</v>
      </c>
      <c r="C43" s="5"/>
      <c r="D43" s="5"/>
      <c r="E43" s="2"/>
      <c r="F43" s="2"/>
      <c r="G43" s="2"/>
      <c r="H43" s="12"/>
    </row>
    <row r="44" spans="1:8" ht="12.75" customHeight="1">
      <c r="A44" s="12"/>
      <c r="B44" s="6" t="s">
        <v>20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2"/>
    </row>
    <row r="45" spans="1:8" ht="12.75" customHeight="1" thickBot="1">
      <c r="A45" s="12"/>
      <c r="B45" s="10" t="s">
        <v>21</v>
      </c>
      <c r="C45" s="11">
        <f>SUM(C44:C44)</f>
        <v>0</v>
      </c>
      <c r="D45" s="11">
        <f>SUM(D44:D44)</f>
        <v>0</v>
      </c>
      <c r="E45" s="11">
        <f>SUM(E44:E44)</f>
        <v>0</v>
      </c>
      <c r="F45" s="11">
        <f>SUM(F44:F44)</f>
        <v>0</v>
      </c>
      <c r="G45" s="11">
        <f>SUM(G44:G44)</f>
        <v>0</v>
      </c>
      <c r="H45" s="12"/>
    </row>
    <row r="46" spans="1:8" ht="12.75" customHeight="1" thickTop="1">
      <c r="A46" s="12"/>
      <c r="B46" s="12"/>
      <c r="C46" s="12"/>
      <c r="D46" s="12"/>
      <c r="E46" s="12"/>
      <c r="F46" s="12"/>
      <c r="G46" s="12"/>
      <c r="H46" s="12"/>
    </row>
  </sheetData>
  <sheetProtection/>
  <mergeCells count="3">
    <mergeCell ref="B2:G2"/>
    <mergeCell ref="B4:G4"/>
    <mergeCell ref="B3:G3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I65"/>
  <sheetViews>
    <sheetView zoomScalePageLayoutView="0" workbookViewId="0" topLeftCell="A1">
      <selection activeCell="F34" sqref="F34:G37"/>
    </sheetView>
  </sheetViews>
  <sheetFormatPr defaultColWidth="9.140625" defaultRowHeight="12.75"/>
  <cols>
    <col min="1" max="5" width="10.8515625" style="0" customWidth="1"/>
    <col min="6" max="6" width="33.8515625" style="0" bestFit="1" customWidth="1"/>
    <col min="7" max="16384" width="10.8515625" style="0" customWidth="1"/>
  </cols>
  <sheetData>
    <row r="4" ht="12">
      <c r="B4" t="s">
        <v>54</v>
      </c>
    </row>
    <row r="5" ht="12">
      <c r="B5" t="s">
        <v>55</v>
      </c>
    </row>
    <row r="6" ht="12">
      <c r="B6" t="s">
        <v>56</v>
      </c>
    </row>
    <row r="7" ht="12">
      <c r="B7" t="s">
        <v>57</v>
      </c>
    </row>
    <row r="8" ht="12">
      <c r="B8">
        <v>2015</v>
      </c>
    </row>
    <row r="9" ht="12">
      <c r="B9" t="s">
        <v>58</v>
      </c>
    </row>
    <row r="10" ht="12">
      <c r="B10" t="s">
        <v>59</v>
      </c>
    </row>
    <row r="11" ht="12">
      <c r="B11" s="19">
        <v>183.66</v>
      </c>
    </row>
    <row r="12" ht="12">
      <c r="B12" s="20">
        <v>42224</v>
      </c>
    </row>
    <row r="13" ht="12">
      <c r="B13" t="s">
        <v>60</v>
      </c>
    </row>
    <row r="14" ht="12">
      <c r="B14" s="19">
        <v>179.1</v>
      </c>
    </row>
    <row r="15" ht="12">
      <c r="B15" s="20">
        <v>42346</v>
      </c>
    </row>
    <row r="16" ht="12">
      <c r="B16" t="s">
        <v>61</v>
      </c>
    </row>
    <row r="17" ht="12">
      <c r="B17" s="19">
        <v>250</v>
      </c>
    </row>
    <row r="18" ht="12">
      <c r="B18" t="s">
        <v>62</v>
      </c>
    </row>
    <row r="19" ht="12">
      <c r="B19" t="s">
        <v>63</v>
      </c>
    </row>
    <row r="20" ht="12">
      <c r="B20" t="s">
        <v>64</v>
      </c>
    </row>
    <row r="21" ht="12">
      <c r="B21" s="19">
        <v>203.6</v>
      </c>
    </row>
    <row r="22" ht="12">
      <c r="B22" t="s">
        <v>65</v>
      </c>
    </row>
    <row r="23" ht="12">
      <c r="B23" t="s">
        <v>66</v>
      </c>
    </row>
    <row r="24" ht="12">
      <c r="B24" t="s">
        <v>67</v>
      </c>
    </row>
    <row r="25" ht="12">
      <c r="B25" s="19">
        <v>250</v>
      </c>
    </row>
    <row r="26" ht="12">
      <c r="B26" t="s">
        <v>68</v>
      </c>
    </row>
    <row r="27" ht="12">
      <c r="B27" t="s">
        <v>69</v>
      </c>
    </row>
    <row r="28" ht="12">
      <c r="B28" s="19">
        <v>1066.36</v>
      </c>
    </row>
    <row r="29" ht="12">
      <c r="B29" t="s">
        <v>70</v>
      </c>
    </row>
    <row r="30" ht="12">
      <c r="B30" t="s">
        <v>71</v>
      </c>
    </row>
    <row r="31" ht="12">
      <c r="B31" t="s">
        <v>72</v>
      </c>
    </row>
    <row r="32" ht="12">
      <c r="B32">
        <v>2016</v>
      </c>
    </row>
    <row r="33" ht="12">
      <c r="B33" t="s">
        <v>73</v>
      </c>
    </row>
    <row r="34" spans="6:9" ht="12">
      <c r="F34" t="s">
        <v>74</v>
      </c>
      <c r="G34" s="19">
        <v>280</v>
      </c>
      <c r="H34" t="s">
        <v>81</v>
      </c>
      <c r="I34" s="19">
        <v>16.26</v>
      </c>
    </row>
    <row r="35" spans="6:9" ht="12">
      <c r="F35" t="s">
        <v>77</v>
      </c>
      <c r="G35" s="19">
        <v>280</v>
      </c>
      <c r="H35" t="s">
        <v>81</v>
      </c>
      <c r="I35" s="19">
        <v>22.29</v>
      </c>
    </row>
    <row r="36" spans="2:9" ht="12">
      <c r="B36" t="s">
        <v>75</v>
      </c>
      <c r="F36" t="s">
        <v>92</v>
      </c>
      <c r="G36" s="19">
        <v>280</v>
      </c>
      <c r="H36" t="s">
        <v>81</v>
      </c>
      <c r="I36" s="19">
        <v>34.88</v>
      </c>
    </row>
    <row r="37" spans="2:9" ht="12">
      <c r="B37" t="s">
        <v>76</v>
      </c>
      <c r="G37" s="19">
        <f>SUM(G34:G36)</f>
        <v>840</v>
      </c>
      <c r="H37" t="s">
        <v>86</v>
      </c>
      <c r="I37" s="19">
        <v>115</v>
      </c>
    </row>
    <row r="38" spans="8:9" ht="12">
      <c r="H38" t="s">
        <v>87</v>
      </c>
      <c r="I38" s="19">
        <v>147</v>
      </c>
    </row>
    <row r="39" ht="12">
      <c r="I39" s="19">
        <f>SUM(I34:I38)</f>
        <v>335.43</v>
      </c>
    </row>
    <row r="40" ht="12">
      <c r="B40" t="s">
        <v>78</v>
      </c>
    </row>
    <row r="41" ht="12">
      <c r="B41" t="s">
        <v>79</v>
      </c>
    </row>
    <row r="42" ht="12">
      <c r="B42" t="s">
        <v>80</v>
      </c>
    </row>
    <row r="45" ht="12">
      <c r="B45" t="s">
        <v>82</v>
      </c>
    </row>
    <row r="46" ht="12">
      <c r="B46" t="s">
        <v>80</v>
      </c>
    </row>
    <row r="49" ht="12">
      <c r="B49" t="s">
        <v>83</v>
      </c>
    </row>
    <row r="50" ht="12">
      <c r="B50" t="s">
        <v>80</v>
      </c>
    </row>
    <row r="53" ht="12">
      <c r="B53" t="s">
        <v>84</v>
      </c>
    </row>
    <row r="54" ht="12">
      <c r="B54" t="s">
        <v>85</v>
      </c>
    </row>
    <row r="57" ht="12">
      <c r="B57" t="s">
        <v>84</v>
      </c>
    </row>
    <row r="58" ht="12">
      <c r="B58" t="s">
        <v>85</v>
      </c>
    </row>
    <row r="61" ht="12">
      <c r="B61" t="s">
        <v>69</v>
      </c>
    </row>
    <row r="62" ht="12">
      <c r="B62" s="19">
        <v>895.43</v>
      </c>
    </row>
    <row r="63" ht="12">
      <c r="B63" t="s">
        <v>88</v>
      </c>
    </row>
    <row r="64" ht="12">
      <c r="B64" t="s">
        <v>89</v>
      </c>
    </row>
    <row r="65" ht="12">
      <c r="B65" t="s">
        <v>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Brady</dc:creator>
  <cp:keywords/>
  <dc:description/>
  <cp:lastModifiedBy>Joni Brady</cp:lastModifiedBy>
  <dcterms:created xsi:type="dcterms:W3CDTF">2015-11-23T03:35:42Z</dcterms:created>
  <dcterms:modified xsi:type="dcterms:W3CDTF">2016-09-24T17:29:16Z</dcterms:modified>
  <cp:category/>
  <cp:version/>
  <cp:contentType/>
  <cp:contentStatus/>
</cp:coreProperties>
</file>